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<sst xmlns="http://schemas.openxmlformats.org/spreadsheetml/2006/main" count="83" uniqueCount="65">
  <si>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</si>
  <si>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</si>
  <si>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</si>
  <si>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</si>
  <si>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</si>
  <si>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</si>
  <si>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</si>
  <si>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</si>
  <si>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</si>
  <si>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</si>
  <si>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</si>
  <si>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</si>
  <si>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</si>
  <si>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</si>
  <si>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</si>
  <si>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</si>
  <si>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</si>
  <si>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</si>
  <si>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</si>
  <si>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</si>
  <si>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</si>
  <si>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</si>
  <si>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</si>
  <si>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</si>
  <si>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</si>
  <si>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</si>
  <si>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</si>
  <si>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</si>
  <si>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</si>
  <si>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</si>
  <si>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</si>
  <si>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</si>
  <si>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Оборачиваемость дебиторской задолженности, раз.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</si>
  <si>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</si>
  <si>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</si>
  <si>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</si>
  <si>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</si>
  <si>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</si>
  <si>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</si>
  <si>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Отпуск из сети,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</si>
  <si>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</si>
  <si>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</si>
  <si>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</si>
  <si>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</si>
  <si>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</si>
  <si>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</si>
  <si>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</si>
  <si>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</si>
  <si>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</si>
  <si>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</si>
  <si>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</si>
  <si>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</si>
  <si>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</si>
  <si>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</si>
  <si>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</si>
  <si>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</si>
  <si>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</si>
  <si>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</si>
  <si>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</si>
  <si>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2-й кв 2013 г.</t>
  </si>
  <si>
    <t>Основные финансовые показатели ОАО «МРСК Юга»  
за 9 месяцев 2013 года.</t>
  </si>
  <si>
    <t>услуги по передаче электроэнергии по сетям</t>
  </si>
  <si>
    <t>9 месяцев 2013г.</t>
  </si>
  <si>
    <t>3-й кв 2013 г.</t>
  </si>
  <si>
    <t>4 кв. 2013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</si>
</sst>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49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0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1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2\otdelbp\2013_&#1086;&#1073;&#1097;&#1072;&#1103;%20&#1089;&#1090;&#1088;&#1091;&#1082;&#1090;&#1091;&#1088;&#1072;\&#1041;&#1080;&#1079;&#1085;&#1077;&#1089;-&#1087;&#1083;&#1072;&#1085;&#1080;&#1088;&#1086;&#1074;&#1072;&#1085;&#1080;&#1077;\&#1060;&#1072;&#1082;&#1090;\&#1057;&#1074;&#1086;&#1076;&#1085;&#1099;&#1081;%20&#1092;&#1072;&#1082;&#1090;\3%20&#1082;&#1074;&#1072;&#1088;&#1090;&#1072;&#1083;%202013\&#1054;&#1090;&#1095;&#1077;&#1090;_3&#1082;&#1074;._&#1052;&#1056;&#1057;&#1050;%20&#1070;&#1075;&#1072;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5 УИ"/>
      <sheetName val="14б ДПН отчет"/>
      <sheetName val="14в ДПН анализ"/>
      <sheetName val="16а Сводный анализ"/>
    </sheetNames>
    <sheetDataSet>
      <sheetData sheetId="2">
        <row r="42">
          <cell r="AD42">
            <v>0.026206908723396084</v>
          </cell>
        </row>
      </sheetData>
      <sheetData sheetId="3">
        <row r="11">
          <cell r="M11">
            <v>7347.3879776447575</v>
          </cell>
        </row>
      </sheetData>
      <sheetData sheetId="4">
        <row r="10">
          <cell r="M10">
            <v>9969234.43568793</v>
          </cell>
        </row>
        <row r="22">
          <cell r="M22">
            <v>8287442.572081629</v>
          </cell>
        </row>
        <row r="37">
          <cell r="M37">
            <v>0.1060617453123023</v>
          </cell>
        </row>
      </sheetData>
      <sheetData sheetId="14">
        <row r="11">
          <cell r="W11">
            <v>7596120.232950202</v>
          </cell>
        </row>
        <row r="16">
          <cell r="M16">
            <v>7064081.529091653</v>
          </cell>
          <cell r="AD16">
            <v>18631269.96366302</v>
          </cell>
        </row>
        <row r="17">
          <cell r="AD17">
            <v>1234570.0594279082</v>
          </cell>
        </row>
        <row r="18">
          <cell r="AD18">
            <v>79717.811</v>
          </cell>
        </row>
        <row r="19">
          <cell r="AD19">
            <v>2970.173</v>
          </cell>
        </row>
        <row r="20">
          <cell r="W20">
            <v>-5519332.931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0.2517065186878142</v>
          </cell>
        </row>
        <row r="7">
          <cell r="C7">
            <v>0.8110657440610237</v>
          </cell>
        </row>
        <row r="8">
          <cell r="C8">
            <v>0.028249893288040638</v>
          </cell>
        </row>
        <row r="9">
          <cell r="C9">
            <v>0.16068436265093564</v>
          </cell>
        </row>
        <row r="10">
          <cell r="C10">
            <v>0.3551263220879165</v>
          </cell>
        </row>
        <row r="11">
          <cell r="C11">
            <v>0.17122754480677851</v>
          </cell>
        </row>
        <row r="12">
          <cell r="C12">
            <v>0.05136866610811592</v>
          </cell>
        </row>
        <row r="13">
          <cell r="C13">
            <v>8.222330049975023E-05</v>
          </cell>
        </row>
        <row r="14">
          <cell r="C14">
            <v>0.11916709291027065</v>
          </cell>
        </row>
        <row r="15">
          <cell r="C15">
            <v>0.05132163209860447</v>
          </cell>
        </row>
        <row r="16">
          <cell r="C16">
            <v>0.34389117413134157</v>
          </cell>
        </row>
        <row r="17">
          <cell r="C17">
            <v>0.0926105637312682</v>
          </cell>
        </row>
        <row r="18">
          <cell r="C18">
            <v>0.1585346366116381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0.06236301630853664</v>
          </cell>
        </row>
        <row r="9">
          <cell r="E9">
            <v>0.016882055673138507</v>
          </cell>
        </row>
        <row r="15">
          <cell r="E15">
            <v>2.633955553718527</v>
          </cell>
        </row>
        <row r="16">
          <cell r="E16">
            <v>1.226678791055633</v>
          </cell>
        </row>
        <row r="17">
          <cell r="E17">
            <v>1.856729573684927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67.625" style="1" customWidth="1"/>
    <col min="2" max="3" width="18.75390625" style="1" customWidth="1"/>
    <col min="4" max="4" width="35.125" style="1" customWidth="1"/>
    <col min="5" max="16384" width="9.125" style="1" customWidth="1"/>
  </cols>
  <sheetData>
    <row r="1" ht="15.75">
      <c r="B1" s="24" t="s">
        <v>46</v>
      </c>
    </row>
    <row r="2" spans="1:2" ht="48.75" customHeight="1">
      <c r="A2" s="34" t="s">
        <v>60</v>
      </c>
      <c r="B2" s="34"/>
    </row>
    <row r="4" s="20" customFormat="1" ht="15.75">
      <c r="A4" s="19" t="s">
        <v>0</v>
      </c>
    </row>
    <row r="6" spans="1:2" ht="15.75">
      <c r="A6" s="2" t="s">
        <v>1</v>
      </c>
      <c r="B6" s="3" t="s">
        <v>62</v>
      </c>
    </row>
    <row r="7" spans="1:2" ht="15.75">
      <c r="A7" s="4" t="s">
        <v>2</v>
      </c>
      <c r="B7" s="25">
        <f>B8+B11</f>
        <v>19948528.00709093</v>
      </c>
    </row>
    <row r="8" spans="1:2" ht="15.75">
      <c r="A8" s="5" t="s">
        <v>3</v>
      </c>
      <c r="B8" s="25">
        <f>B9+B10</f>
        <v>19865840.02309093</v>
      </c>
    </row>
    <row r="9" spans="1:2" ht="15.75">
      <c r="A9" s="6" t="s">
        <v>61</v>
      </c>
      <c r="B9" s="25">
        <f>'[1]12 Прибыль'!$AD$16</f>
        <v>18631269.96366302</v>
      </c>
    </row>
    <row r="10" spans="1:2" ht="15.75">
      <c r="A10" s="6" t="s">
        <v>4</v>
      </c>
      <c r="B10" s="25">
        <f>'[1]12 Прибыль'!$AD$17</f>
        <v>1234570.0594279082</v>
      </c>
    </row>
    <row r="11" spans="1:2" ht="15.75">
      <c r="A11" s="5" t="s">
        <v>43</v>
      </c>
      <c r="B11" s="25">
        <f>'[1]12 Прибыль'!$AD$18+'[1]12 Прибыль'!$AD$19</f>
        <v>82687.984</v>
      </c>
    </row>
    <row r="13" s="20" customFormat="1" ht="15.75">
      <c r="A13" s="19" t="s">
        <v>5</v>
      </c>
    </row>
    <row r="15" spans="1:2" ht="15.75">
      <c r="A15" s="7" t="s">
        <v>6</v>
      </c>
      <c r="B15" s="3" t="s">
        <v>62</v>
      </c>
    </row>
    <row r="16" spans="1:2" ht="31.5">
      <c r="A16" s="8" t="s">
        <v>7</v>
      </c>
      <c r="B16" s="26">
        <f>B9</f>
        <v>18631269.96366302</v>
      </c>
    </row>
    <row r="17" spans="1:2" ht="31.5">
      <c r="A17" s="8" t="s">
        <v>8</v>
      </c>
      <c r="B17" s="27">
        <f>B16/B7</f>
        <v>0.9339671557239875</v>
      </c>
    </row>
    <row r="19" s="20" customFormat="1" ht="15.75">
      <c r="A19" s="19" t="s">
        <v>9</v>
      </c>
    </row>
    <row r="21" spans="1:2" ht="15.75">
      <c r="A21" s="7" t="s">
        <v>6</v>
      </c>
      <c r="B21" s="3" t="s">
        <v>62</v>
      </c>
    </row>
    <row r="22" spans="1:2" ht="31.5">
      <c r="A22" s="8" t="s">
        <v>7</v>
      </c>
      <c r="B22" s="26">
        <f>B10</f>
        <v>1234570.0594279082</v>
      </c>
    </row>
    <row r="23" spans="1:2" ht="31.5">
      <c r="A23" s="8" t="s">
        <v>8</v>
      </c>
      <c r="B23" s="27">
        <f>B22/B7</f>
        <v>0.06188777733319803</v>
      </c>
    </row>
    <row r="25" s="20" customFormat="1" ht="15.75">
      <c r="A25" s="19" t="s">
        <v>10</v>
      </c>
    </row>
    <row r="27" spans="1:2" ht="15.75">
      <c r="A27" s="9" t="s">
        <v>11</v>
      </c>
      <c r="B27" s="3" t="s">
        <v>62</v>
      </c>
    </row>
    <row r="28" spans="1:3" ht="15.75">
      <c r="A28" s="10" t="s">
        <v>12</v>
      </c>
      <c r="B28" s="28">
        <f>'[2]Лист1'!C6</f>
        <v>0.2517065186878142</v>
      </c>
      <c r="C28" s="21"/>
    </row>
    <row r="29" spans="1:3" ht="15.75">
      <c r="A29" s="11" t="s">
        <v>13</v>
      </c>
      <c r="B29" s="29">
        <f>'[2]Лист1'!C7</f>
        <v>0.8110657440610237</v>
      </c>
      <c r="C29" s="21"/>
    </row>
    <row r="30" spans="1:3" ht="31.5">
      <c r="A30" s="12" t="s">
        <v>14</v>
      </c>
      <c r="B30" s="29">
        <f>'[2]Лист1'!C8</f>
        <v>0.028249893288040638</v>
      </c>
      <c r="C30" s="21"/>
    </row>
    <row r="31" spans="1:3" ht="15.75">
      <c r="A31" s="11" t="s">
        <v>15</v>
      </c>
      <c r="B31" s="29">
        <f>'[2]Лист1'!C9</f>
        <v>0.16068436265093564</v>
      </c>
      <c r="C31" s="21"/>
    </row>
    <row r="32" spans="1:3" ht="15.75">
      <c r="A32" s="10" t="s">
        <v>16</v>
      </c>
      <c r="B32" s="28">
        <f>'[2]Лист1'!C10</f>
        <v>0.3551263220879165</v>
      </c>
      <c r="C32" s="21"/>
    </row>
    <row r="33" spans="1:3" ht="15.75">
      <c r="A33" s="10" t="s">
        <v>17</v>
      </c>
      <c r="B33" s="28">
        <f>'[2]Лист1'!C11</f>
        <v>0.17122754480677851</v>
      </c>
      <c r="C33" s="21"/>
    </row>
    <row r="34" spans="1:3" ht="15.75">
      <c r="A34" s="10" t="s">
        <v>18</v>
      </c>
      <c r="B34" s="28">
        <f>'[2]Лист1'!C12</f>
        <v>0.05136866610811592</v>
      </c>
      <c r="C34" s="21"/>
    </row>
    <row r="35" spans="1:3" ht="15.75">
      <c r="A35" s="10" t="s">
        <v>19</v>
      </c>
      <c r="B35" s="28">
        <f>'[2]Лист1'!C13</f>
        <v>8.222330049975023E-05</v>
      </c>
      <c r="C35" s="21"/>
    </row>
    <row r="36" spans="1:3" ht="15.75">
      <c r="A36" s="10" t="s">
        <v>20</v>
      </c>
      <c r="B36" s="28">
        <f>'[2]Лист1'!C14</f>
        <v>0.11916709291027065</v>
      </c>
      <c r="C36" s="21"/>
    </row>
    <row r="37" spans="1:3" ht="15.75">
      <c r="A37" s="10" t="s">
        <v>21</v>
      </c>
      <c r="B37" s="28">
        <f>'[2]Лист1'!C15</f>
        <v>0.05132163209860447</v>
      </c>
      <c r="C37" s="21"/>
    </row>
    <row r="38" spans="1:3" ht="15.75">
      <c r="A38" s="11" t="s">
        <v>22</v>
      </c>
      <c r="B38" s="29">
        <f>'[2]Лист1'!C16</f>
        <v>0.34389117413134157</v>
      </c>
      <c r="C38" s="21"/>
    </row>
    <row r="39" spans="1:3" ht="15.75">
      <c r="A39" s="11" t="s">
        <v>23</v>
      </c>
      <c r="B39" s="29">
        <f>'[2]Лист1'!C17</f>
        <v>0.0926105637312682</v>
      </c>
      <c r="C39" s="21"/>
    </row>
    <row r="40" spans="1:3" ht="15.75">
      <c r="A40" s="11" t="s">
        <v>24</v>
      </c>
      <c r="B40" s="29">
        <f>'[2]Лист1'!C18</f>
        <v>0.1585346366116381</v>
      </c>
      <c r="C40" s="21"/>
    </row>
    <row r="42" s="20" customFormat="1" ht="15.75">
      <c r="A42" s="19" t="s">
        <v>25</v>
      </c>
    </row>
    <row r="44" spans="1:2" ht="15.75">
      <c r="A44" s="3" t="s">
        <v>11</v>
      </c>
      <c r="B44" s="3" t="s">
        <v>62</v>
      </c>
    </row>
    <row r="45" spans="1:2" ht="15.75">
      <c r="A45" s="13" t="s">
        <v>26</v>
      </c>
      <c r="B45" s="36">
        <f>'[3]Лист1'!$E$8</f>
        <v>0.06236301630853664</v>
      </c>
    </row>
    <row r="46" spans="1:2" ht="15.75">
      <c r="A46" s="13" t="s">
        <v>27</v>
      </c>
      <c r="B46" s="36">
        <f>'[3]Лист1'!$E$9</f>
        <v>0.016882055673138507</v>
      </c>
    </row>
    <row r="47" spans="1:2" ht="15.75">
      <c r="A47" s="13" t="s">
        <v>28</v>
      </c>
      <c r="B47" s="23">
        <f>'[1]2 Оцен пок'!$AD$42</f>
        <v>0.026206908723396084</v>
      </c>
    </row>
    <row r="49" s="20" customFormat="1" ht="15.75">
      <c r="A49" s="19" t="s">
        <v>29</v>
      </c>
    </row>
    <row r="51" spans="1:2" ht="30" customHeight="1">
      <c r="A51" s="3" t="s">
        <v>11</v>
      </c>
      <c r="B51" s="3" t="s">
        <v>62</v>
      </c>
    </row>
    <row r="52" spans="1:4" ht="15.75" customHeight="1">
      <c r="A52" s="14" t="s">
        <v>30</v>
      </c>
      <c r="B52" s="23">
        <f>'[3]Лист1'!E15</f>
        <v>2.633955553718527</v>
      </c>
      <c r="D52" s="15"/>
    </row>
    <row r="53" spans="1:4" ht="31.5">
      <c r="A53" s="14" t="s">
        <v>31</v>
      </c>
      <c r="B53" s="23">
        <f>'[3]Лист1'!E16</f>
        <v>1.226678791055633</v>
      </c>
      <c r="D53" s="15"/>
    </row>
    <row r="54" spans="1:2" ht="15.75">
      <c r="A54" s="14" t="s">
        <v>32</v>
      </c>
      <c r="B54" s="35">
        <f>'[3]Лист1'!E17</f>
        <v>1.856729573684927</v>
      </c>
    </row>
    <row r="56" s="20" customFormat="1" ht="15.75">
      <c r="A56" s="19" t="s">
        <v>33</v>
      </c>
    </row>
    <row r="58" spans="1:3" ht="15.75">
      <c r="A58" s="3" t="s">
        <v>34</v>
      </c>
      <c r="B58" s="3" t="s">
        <v>35</v>
      </c>
      <c r="C58" s="3" t="s">
        <v>36</v>
      </c>
    </row>
    <row r="59" spans="1:3" ht="15.75">
      <c r="A59" s="13" t="s">
        <v>59</v>
      </c>
      <c r="B59" s="25">
        <v>5918495</v>
      </c>
      <c r="C59" s="32">
        <f>B60/B59*100</f>
        <v>128.34547013979403</v>
      </c>
    </row>
    <row r="60" spans="1:3" ht="15.75">
      <c r="A60" s="13" t="s">
        <v>63</v>
      </c>
      <c r="B60" s="25">
        <f>'[1]12 Прибыль'!$W$11</f>
        <v>7596120.232950202</v>
      </c>
      <c r="C60" s="33"/>
    </row>
    <row r="62" s="20" customFormat="1" ht="15.75">
      <c r="A62" s="19" t="s">
        <v>37</v>
      </c>
    </row>
    <row r="64" spans="1:3" ht="15.75">
      <c r="A64" s="3" t="s">
        <v>34</v>
      </c>
      <c r="B64" s="3" t="s">
        <v>35</v>
      </c>
      <c r="C64" s="3" t="s">
        <v>36</v>
      </c>
    </row>
    <row r="65" spans="1:3" ht="15.75">
      <c r="A65" s="13" t="s">
        <v>59</v>
      </c>
      <c r="B65" s="25">
        <v>5074813.7</v>
      </c>
      <c r="C65" s="32">
        <f>B66/B65*100</f>
        <v>108.75932117468665</v>
      </c>
    </row>
    <row r="66" spans="1:3" ht="15.75">
      <c r="A66" s="13" t="s">
        <v>63</v>
      </c>
      <c r="B66" s="25">
        <f>'[1]12 Прибыль'!$W$20*-1</f>
        <v>5519332.931</v>
      </c>
      <c r="C66" s="33"/>
    </row>
    <row r="68" s="20" customFormat="1" ht="15.75">
      <c r="A68" s="19" t="s">
        <v>44</v>
      </c>
    </row>
    <row r="69" ht="15.75">
      <c r="C69" s="31"/>
    </row>
    <row r="70" spans="1:3" ht="15.75" customHeight="1">
      <c r="A70" s="3" t="s">
        <v>11</v>
      </c>
      <c r="B70" s="3" t="s">
        <v>64</v>
      </c>
      <c r="C70" s="16"/>
    </row>
    <row r="71" spans="1:3" ht="15.75" customHeight="1">
      <c r="A71" s="14" t="s">
        <v>38</v>
      </c>
      <c r="B71" s="25">
        <f>'[1]5 Производство'!$M$10/1000</f>
        <v>9969.23443568793</v>
      </c>
      <c r="C71" s="17"/>
    </row>
    <row r="72" spans="1:3" ht="15.75" customHeight="1">
      <c r="A72" s="14" t="s">
        <v>39</v>
      </c>
      <c r="B72" s="25">
        <f>'[1]5 Производство'!$M$22/1000</f>
        <v>8287.442572081629</v>
      </c>
      <c r="C72" s="18"/>
    </row>
    <row r="73" spans="1:3" ht="15.75" customHeight="1">
      <c r="A73" s="14" t="s">
        <v>40</v>
      </c>
      <c r="B73" s="25">
        <f>'[1]3 Выручка'!$M$11</f>
        <v>7347.3879776447575</v>
      </c>
      <c r="C73" s="18"/>
    </row>
    <row r="74" spans="1:3" ht="15.75">
      <c r="A74" s="14" t="s">
        <v>41</v>
      </c>
      <c r="B74" s="30">
        <f>B76/B73/10</f>
        <v>96.14412020414473</v>
      </c>
      <c r="C74" s="18"/>
    </row>
    <row r="75" spans="1:3" ht="15.75">
      <c r="A75" s="14" t="s">
        <v>42</v>
      </c>
      <c r="B75" s="23">
        <f>'[1]5 Производство'!$M$37</f>
        <v>0.1060617453123023</v>
      </c>
      <c r="C75" s="18"/>
    </row>
    <row r="76" spans="1:3" ht="15.75">
      <c r="A76" s="14" t="s">
        <v>45</v>
      </c>
      <c r="B76" s="25">
        <f>'[1]12 Прибыль'!$M$16</f>
        <v>7064081.529091653</v>
      </c>
      <c r="C76" s="18"/>
    </row>
  </sheetData>
  <sheetProtection/>
  <mergeCells count="3">
    <mergeCell ref="C65:C66"/>
    <mergeCell ref="C59:C60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57</v>
      </c>
      <c r="C3" s="22">
        <v>490</v>
      </c>
      <c r="E3">
        <v>11996416</v>
      </c>
      <c r="H3">
        <v>16724093</v>
      </c>
    </row>
    <row r="5" spans="2:8" ht="12.75">
      <c r="B5" t="s">
        <v>56</v>
      </c>
      <c r="C5" s="22">
        <v>590</v>
      </c>
      <c r="E5">
        <v>16799443</v>
      </c>
      <c r="H5">
        <v>17138349</v>
      </c>
    </row>
    <row r="6" spans="2:8" ht="12.75">
      <c r="B6" t="s">
        <v>54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53</v>
      </c>
    </row>
    <row r="12" spans="2:8" ht="12.75">
      <c r="B12" t="s">
        <v>54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57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55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48</v>
      </c>
      <c r="E20" t="s">
        <v>49</v>
      </c>
    </row>
    <row r="21" ht="12.75">
      <c r="C21" s="22"/>
    </row>
    <row r="22" ht="12.75">
      <c r="C22" s="22"/>
    </row>
    <row r="23" spans="2:5" ht="12.75">
      <c r="B23" t="s">
        <v>50</v>
      </c>
      <c r="C23" s="22">
        <v>230</v>
      </c>
      <c r="D23">
        <v>465589</v>
      </c>
      <c r="E23">
        <v>351114</v>
      </c>
    </row>
    <row r="24" spans="2:5" ht="12.75">
      <c r="B24" t="s">
        <v>47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51</v>
      </c>
      <c r="C27" s="22"/>
      <c r="D27" s="22"/>
      <c r="E27">
        <v>23464348.37831768</v>
      </c>
    </row>
    <row r="28" spans="2:5" ht="12.75">
      <c r="B28" t="s">
        <v>58</v>
      </c>
      <c r="C28" s="22"/>
      <c r="E28">
        <v>0.18</v>
      </c>
    </row>
    <row r="29" ht="12.75">
      <c r="C29" s="22"/>
    </row>
    <row r="30" spans="2:7" ht="12.75">
      <c r="B30" t="s">
        <v>52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С.</cp:lastModifiedBy>
  <cp:lastPrinted>2013-04-11T05:34:37Z</cp:lastPrinted>
  <dcterms:created xsi:type="dcterms:W3CDTF">2010-06-18T04:55:37Z</dcterms:created>
  <dcterms:modified xsi:type="dcterms:W3CDTF">2014-01-20T06:45:15Z</dcterms:modified>
  <cp:category/>
  <cp:version/>
  <cp:contentType/>
  <cp:contentStatus/>
</cp:coreProperties>
</file>