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17_общая структура\Корпоративные вопросы\Приказ МРСК №285_15.05.2015 Фин. показатели\2017 1 полугодие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0" i="1"/>
  <c r="O9" i="1"/>
  <c r="O7" i="1"/>
  <c r="O8" i="1" s="1"/>
  <c r="O6" i="1"/>
  <c r="N12" i="1"/>
  <c r="N10" i="1"/>
  <c r="N9" i="1"/>
  <c r="N7" i="1"/>
  <c r="N6" i="1"/>
  <c r="O11" i="1" l="1"/>
  <c r="O13" i="1" s="1"/>
  <c r="N8" i="1"/>
  <c r="N11" i="1" s="1"/>
  <c r="N13" i="1" s="1"/>
  <c r="M12" i="1"/>
  <c r="M10" i="1"/>
  <c r="M9" i="1"/>
  <c r="M8" i="1"/>
  <c r="M7" i="1"/>
  <c r="M6" i="1"/>
  <c r="M11" i="1" l="1"/>
  <c r="M13" i="1" s="1"/>
  <c r="L12" i="1" l="1"/>
  <c r="K12" i="1"/>
  <c r="L10" i="1"/>
  <c r="K10" i="1"/>
  <c r="L9" i="1"/>
  <c r="K9" i="1"/>
  <c r="L8" i="1"/>
  <c r="K8" i="1"/>
  <c r="L7" i="1"/>
  <c r="K7" i="1"/>
  <c r="L6" i="1"/>
  <c r="K6" i="1"/>
  <c r="L11" i="1" l="1"/>
  <c r="L13" i="1" s="1"/>
  <c r="K11" i="1"/>
  <c r="K13" i="1" s="1"/>
</calcChain>
</file>

<file path=xl/sharedStrings.xml><?xml version="1.0" encoding="utf-8"?>
<sst xmlns="http://schemas.openxmlformats.org/spreadsheetml/2006/main" count="24" uniqueCount="24">
  <si>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</si>
  <si>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</si>
  <si>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</si>
  <si>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</si>
  <si>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</si>
  <si>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</si>
  <si>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</si>
  <si>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</si>
  <si>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</si>
  <si>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</si>
  <si>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</si>
  <si>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</si>
  <si>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</si>
  <si>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</si>
  <si>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</si>
  <si>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</si>
  <si>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</si>
  <si>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</si>
  <si>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</si>
  <si>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</si>
  <si>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</si>
  <si>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</si>
  <si>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прогноз</t>
  </si>
  <si>
    <t>Прогноз финансовых результатов на 2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</si>
</sst>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rsk-yuga.ru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rsk-yuga.ru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077;&#1090;%202%20&#1082;&#1074;.%202017%20&#1052;&#1056;&#1057;&#1050;%20&#1070;&#1075;&#1072;%20&#1080;&#1079;%20&#1082;&#1086;&#1075;&#1085;&#1086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5">
          <cell r="T55">
            <v>138.2294193099622</v>
          </cell>
        </row>
      </sheetData>
      <sheetData sheetId="21"/>
      <sheetData sheetId="22"/>
      <sheetData sheetId="23"/>
      <sheetData sheetId="24"/>
      <sheetData sheetId="25"/>
      <sheetData sheetId="26">
        <row r="12"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 Общие сведения_2"/>
      <sheetName val="2.Оценочные показатели_3"/>
      <sheetName val="3.Программа реализации_4"/>
      <sheetName val="4.Баланс ээ_5"/>
      <sheetName val="5.Ремонты_6"/>
      <sheetName val="6.ИПР_7"/>
      <sheetName val="7.Затраты на персонал_8"/>
      <sheetName val="8.ОФР_9"/>
      <sheetName val="9.Смета затрат_10"/>
      <sheetName val="10.БДР_11"/>
      <sheetName val="11.БДДС_12"/>
      <sheetName val="12.Прогнозный баланс_13"/>
      <sheetName val="13.ПУЭ_14"/>
      <sheetName val="14.1.Снижение удельных опера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F13">
            <v>7506906.1743909996</v>
          </cell>
          <cell r="M13">
            <v>8617942.0914590005</v>
          </cell>
        </row>
        <row r="19">
          <cell r="F19">
            <v>-6555392.3710000003</v>
          </cell>
          <cell r="M19">
            <v>-7604885.3008000003</v>
          </cell>
        </row>
        <row r="27">
          <cell r="F27">
            <v>-10385.32</v>
          </cell>
          <cell r="M27">
            <v>-5977.5783300000003</v>
          </cell>
        </row>
        <row r="28">
          <cell r="F28">
            <v>-162183.414968</v>
          </cell>
          <cell r="M28">
            <v>-179621.26449999999</v>
          </cell>
        </row>
        <row r="30">
          <cell r="F30">
            <v>4680</v>
          </cell>
          <cell r="M30">
            <v>12178.70795</v>
          </cell>
        </row>
        <row r="31">
          <cell r="F31">
            <v>-776840.36100000003</v>
          </cell>
          <cell r="M31">
            <v>-699710.20067000005</v>
          </cell>
        </row>
        <row r="32">
          <cell r="F32">
            <v>842</v>
          </cell>
        </row>
        <row r="33">
          <cell r="F33">
            <v>541010.875</v>
          </cell>
          <cell r="M33">
            <v>973036.01775999996</v>
          </cell>
        </row>
        <row r="34">
          <cell r="F34">
            <v>-426009.78080000001</v>
          </cell>
          <cell r="M34">
            <v>-1190351.2626</v>
          </cell>
        </row>
        <row r="36">
          <cell r="F36">
            <v>-90835.831525000001</v>
          </cell>
          <cell r="M36">
            <v>100111.38574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tabSelected="1" view="pageBreakPreview" zoomScale="80" zoomScaleNormal="100" zoomScaleSheetLayoutView="8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S9" sqref="S9"/>
    </sheetView>
  </sheetViews>
  <sheetFormatPr defaultRowHeight="15.75" customHeight="1" x14ac:dyDescent="0.25"/>
  <cols>
    <col min="1" max="1" width="0" hidden="1" customWidth="1"/>
    <col min="2" max="2" width="44.140625" customWidth="1"/>
    <col min="3" max="9" width="16.7109375" hidden="1" customWidth="1"/>
    <col min="10" max="10" width="17.42578125" customWidth="1"/>
    <col min="11" max="11" width="18.7109375" customWidth="1"/>
    <col min="12" max="12" width="17.5703125" customWidth="1"/>
    <col min="13" max="15" width="16.7109375" customWidth="1"/>
  </cols>
  <sheetData>
    <row r="2" spans="2:17" ht="15.75" customHeight="1" x14ac:dyDescent="0.3">
      <c r="B2" s="1" t="s">
        <v>23</v>
      </c>
    </row>
    <row r="4" spans="2:17" ht="15.75" customHeight="1" x14ac:dyDescent="0.25">
      <c r="O4" t="s">
        <v>11</v>
      </c>
    </row>
    <row r="5" spans="2:17" ht="38.25" customHeight="1" x14ac:dyDescent="0.25">
      <c r="B5" s="3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</row>
    <row r="6" spans="2:17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'[3]8.ОФР_9'!$M$13</f>
        <v>8617942.0914590005</v>
      </c>
      <c r="O6" s="5">
        <f>'[3]8.ОФР_9'!$F$13</f>
        <v>7506906.1743909996</v>
      </c>
    </row>
    <row r="7" spans="2:17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'[3]8.ОФР_9'!$M$19*-1</f>
        <v>7604885.3008000003</v>
      </c>
      <c r="O7" s="5">
        <f>'[3]8.ОФР_9'!$F$19*-1</f>
        <v>6555392.3710000003</v>
      </c>
    </row>
    <row r="8" spans="2:17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N6-N7</f>
        <v>1013056.7906590002</v>
      </c>
      <c r="O8" s="5">
        <f>O6-O7</f>
        <v>951513.80339099932</v>
      </c>
      <c r="Q8" s="2"/>
    </row>
    <row r="9" spans="2:17" ht="30.75" customHeight="1" x14ac:dyDescent="0.25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('[3]8.ОФР_9'!$M$27+'[3]8.ОФР_9'!$M$28)*-1</f>
        <v>185598.84282999998</v>
      </c>
      <c r="O9" s="5">
        <f>('[3]8.ОФР_9'!$F$27+'[3]8.ОФР_9'!$F$28)*-1</f>
        <v>172568.734968</v>
      </c>
    </row>
    <row r="10" spans="2:17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'[3]8.ОФР_9'!$M$30+'[3]8.ОФР_9'!$M$31+'[3]8.ОФР_9'!$M$33+'[3]8.ОФР_9'!$M$34</f>
        <v>-904846.73756000015</v>
      </c>
      <c r="O10" s="5">
        <f>'[3]8.ОФР_9'!$F$30+'[3]8.ОФР_9'!$F$31+'[3]8.ОФР_9'!$F$32+'[3]8.ОФР_9'!$F$33+'[3]8.ОФР_9'!$F$34</f>
        <v>-656317.2668000001</v>
      </c>
    </row>
    <row r="11" spans="2:17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>N8-N9+N10</f>
        <v>-77388.789730999968</v>
      </c>
      <c r="O11" s="5">
        <f>O8-O9+O10</f>
        <v>122627.80162299925</v>
      </c>
    </row>
    <row r="12" spans="2:17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'[3]8.ОФР_9'!$M$36*-1</f>
        <v>-100111.38574</v>
      </c>
      <c r="O12" s="5">
        <f>'[3]8.ОФР_9'!$F$36*-1</f>
        <v>90835.831525000001</v>
      </c>
    </row>
    <row r="13" spans="2:17" ht="36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>N11-N12</f>
        <v>22722.59600900003</v>
      </c>
      <c r="O13" s="5">
        <f>O11-O12</f>
        <v>31791.970097999249</v>
      </c>
    </row>
    <row r="17" spans="20:21" ht="15.75" customHeight="1" x14ac:dyDescent="0.25">
      <c r="T17" s="2"/>
    </row>
    <row r="18" spans="20:21" ht="15.75" customHeight="1" x14ac:dyDescent="0.25">
      <c r="T18" s="2"/>
    </row>
    <row r="24" spans="20:21" ht="15.75" customHeight="1" x14ac:dyDescent="0.25">
      <c r="U24" s="2"/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Трегубов Александр Николаевич</cp:lastModifiedBy>
  <cp:lastPrinted>2016-05-19T11:01:51Z</cp:lastPrinted>
  <dcterms:created xsi:type="dcterms:W3CDTF">2015-04-02T08:39:08Z</dcterms:created>
  <dcterms:modified xsi:type="dcterms:W3CDTF">2017-09-26T08:26:27Z</dcterms:modified>
</cp:coreProperties>
</file>