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<sst xmlns="http://schemas.openxmlformats.org/spreadsheetml/2006/main" count="76" uniqueCount="65">
  <si>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</si>
  <si>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</si>
  <si>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</si>
  <si>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</si>
  <si>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</si>
  <si>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</si>
  <si>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</si>
  <si>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</si>
  <si>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</si>
  <si>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</si>
  <si>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</si>
  <si>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</si>
  <si>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</si>
  <si>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</si>
  <si>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</si>
  <si>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</si>
  <si>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</si>
  <si>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</si>
  <si>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</si>
  <si>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</si>
  <si>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</si>
  <si>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</si>
  <si>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</si>
  <si>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</si>
  <si>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</si>
  <si>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</si>
  <si>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</si>
  <si>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</si>
  <si>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</si>
  <si>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</si>
  <si>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</si>
  <si>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</si>
  <si>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</si>
  <si>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</si>
  <si>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</si>
  <si>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</si>
  <si>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</si>
  <si>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</si>
  <si>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</si>
  <si>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</si>
  <si>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</si>
  <si>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</si>
  <si>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</si>
  <si>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</si>
  <si>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</si>
  <si>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</si>
  <si>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</si>
  <si>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</si>
  <si>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</si>
  <si>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</si>
  <si>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</si>
  <si>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</si>
  <si>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</si>
  <si>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</si>
  <si>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</si>
  <si>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</si>
  <si>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</si>
  <si>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</si>
  <si>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</si>
  <si>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</si>
  <si>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3-й кв 2014 г.</t>
  </si>
  <si>
    <t>Основные финансовые показатели ОАО «МРСК Юга»  
за 2014 год.</t>
  </si>
  <si>
    <t>2014 год</t>
  </si>
  <si>
    <t>4-й кв 2014 г.</t>
  </si>
  <si>
    <t>1 кв. 2015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</si>
</sst>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&#1055;&#1072;&#1087;&#1082;&#1072;%20&#1076;&#1077;&#1087;&#1072;&#1088;&#1090;&#1072;&#1084;&#1077;&#1085;&#1090;&#1072;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3%20&#1082;&#1074;&#1072;&#1088;&#1090;&#1072;&#1083;%202014\&#1054;&#1090;&#1095;&#1105;&#1090;_3&#1082;&#1074;%20_&#1052;&#1056;&#1057;&#1050;%20&#1070;&#1075;&#1072;_2014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4%20&#1082;&#1074;%202014%20&#1075;&#1086;&#1076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4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4%20&#1082;&#1074;&#1072;&#1088;&#1090;&#1072;&#1083;%202014\&#1054;&#1090;&#1095;&#1105;&#1090;_4&#1082;&#1074;%20_&#1052;&#1056;&#1057;&#1050;%20&#1070;&#1075;&#1072;_201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5_&#1086;&#1073;&#1097;&#1072;&#1103;%20&#1089;&#1090;&#1088;&#1091;&#1082;&#1090;&#1091;&#1088;&#1072;\&#1041;&#1080;&#1079;&#1085;&#1077;&#1089;-&#1087;&#1083;&#1072;&#1085;&#1080;&#1088;&#1086;&#1074;&#1072;&#1085;&#1080;&#1077;\&#1055;&#1083;&#1072;&#1085;\&#1057;&#1082;&#1086;&#1088;&#1088;&#1077;&#1082;&#1090;&#1080;&#1088;&#1086;&#1074;&#1072;&#1085;&#1085;&#1099;&#1081;%20&#1087;&#1083;&#1072;&#1085;\&#1040;&#1056;&#1061;&#1048;&#1042;\&#1040;&#1056;&#1052;%20&#1087;&#1086;&#1083;&#1085;&#1099;&#1081;%20(&#1057;&#1044;)\&#1041;&#1080;&#1079;&#1085;&#1077;&#1089;-&#1087;&#1083;&#1072;&#1085;%20&#1085;&#1072;%202015-2019_&#1057;&#1044;%20&#1082;&#1086;&#1088;&#1088;.%2027.03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M8">
            <v>-0.6164926850989394</v>
          </cell>
        </row>
        <row r="9">
          <cell r="M9">
            <v>-0.16618849723089185</v>
          </cell>
        </row>
        <row r="10">
          <cell r="M10">
            <v>-0.1585723442063546</v>
          </cell>
        </row>
        <row r="15">
          <cell r="M15">
            <v>7.097098842367345</v>
          </cell>
        </row>
        <row r="16">
          <cell r="M16">
            <v>3.165483592965388</v>
          </cell>
        </row>
        <row r="17">
          <cell r="M17">
            <v>176.982142360602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0.2629345535260905</v>
          </cell>
        </row>
        <row r="7">
          <cell r="C7">
            <v>0.8264784063318493</v>
          </cell>
        </row>
        <row r="8">
          <cell r="C8">
            <v>0.032616487693834816</v>
          </cell>
        </row>
        <row r="9">
          <cell r="C9">
            <v>0.14090510597431583</v>
          </cell>
        </row>
        <row r="10">
          <cell r="C10">
            <v>0.32956687546461144</v>
          </cell>
        </row>
        <row r="11">
          <cell r="C11">
            <v>0.18050757708055984</v>
          </cell>
        </row>
        <row r="12">
          <cell r="C12">
            <v>0.05388735971310277</v>
          </cell>
        </row>
        <row r="13">
          <cell r="C13">
            <v>0</v>
          </cell>
        </row>
        <row r="14">
          <cell r="C14">
            <v>0.11697889426121268</v>
          </cell>
        </row>
        <row r="15">
          <cell r="C15">
            <v>0.056124739954422596</v>
          </cell>
        </row>
        <row r="16">
          <cell r="C16">
            <v>0.28599499366468034</v>
          </cell>
        </row>
        <row r="17">
          <cell r="C17">
            <v>0.07407575596100975</v>
          </cell>
        </row>
        <row r="18">
          <cell r="C18">
            <v>0.18722699344979016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  <sheetName val="Лист1"/>
    </sheetNames>
    <sheetDataSet>
      <sheetData sheetId="15">
        <row r="11">
          <cell r="AG11">
            <v>7772131.1560347</v>
          </cell>
        </row>
        <row r="14">
          <cell r="AA14">
            <v>28009171.182278637</v>
          </cell>
        </row>
        <row r="15">
          <cell r="AA15">
            <v>704114.0059164406</v>
          </cell>
        </row>
        <row r="17">
          <cell r="AA17">
            <v>178225.40999999997</v>
          </cell>
        </row>
        <row r="18">
          <cell r="AG18">
            <v>-7251717.251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6">
        <row r="176">
          <cell r="I176">
            <v>7037.952032</v>
          </cell>
        </row>
      </sheetData>
      <sheetData sheetId="7">
        <row r="11">
          <cell r="I11">
            <v>10006.697311580017</v>
          </cell>
        </row>
        <row r="21">
          <cell r="I21">
            <v>8133.655298444732</v>
          </cell>
        </row>
        <row r="30">
          <cell r="I30">
            <v>0.1251517772875594</v>
          </cell>
        </row>
      </sheetData>
      <sheetData sheetId="11">
        <row r="13">
          <cell r="I13">
            <v>7652619.784231455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 t="s">
        <v>46</v>
      </c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15.75">
      <c r="A6" s="2" t="s">
        <v>1</v>
      </c>
      <c r="B6" s="3" t="s">
        <v>62</v>
      </c>
    </row>
    <row r="7" spans="1:2" ht="15.75">
      <c r="A7" s="4" t="s">
        <v>2</v>
      </c>
      <c r="B7" s="25">
        <f>B8+B11</f>
        <v>28891510.598195076</v>
      </c>
    </row>
    <row r="8" spans="1:2" ht="15.75">
      <c r="A8" s="5" t="s">
        <v>3</v>
      </c>
      <c r="B8" s="25">
        <f>B9+B10</f>
        <v>28713285.188195076</v>
      </c>
    </row>
    <row r="9" spans="1:2" ht="15.75">
      <c r="A9" s="6" t="s">
        <v>59</v>
      </c>
      <c r="B9" s="25">
        <f>'[4]12 Прибыли и убытки'!$AA$14</f>
        <v>28009171.182278637</v>
      </c>
    </row>
    <row r="10" spans="1:2" ht="15.75">
      <c r="A10" s="6" t="s">
        <v>4</v>
      </c>
      <c r="B10" s="25">
        <f>'[4]12 Прибыли и убытки'!$AA$15</f>
        <v>704114.0059164406</v>
      </c>
    </row>
    <row r="11" spans="1:2" ht="15.75">
      <c r="A11" s="5" t="s">
        <v>43</v>
      </c>
      <c r="B11" s="25">
        <f>'[4]12 Прибыли и убытки'!$AA$17</f>
        <v>178225.40999999997</v>
      </c>
    </row>
    <row r="13" s="20" customFormat="1" ht="15.75">
      <c r="A13" s="19" t="s">
        <v>5</v>
      </c>
    </row>
    <row r="15" spans="1:2" ht="15.75">
      <c r="A15" s="7" t="s">
        <v>6</v>
      </c>
      <c r="B15" s="3" t="str">
        <f>$B$6</f>
        <v>2014 год</v>
      </c>
    </row>
    <row r="16" spans="1:2" ht="31.5">
      <c r="A16" s="8" t="s">
        <v>7</v>
      </c>
      <c r="B16" s="26">
        <f>B9</f>
        <v>28009171.182278637</v>
      </c>
    </row>
    <row r="17" spans="1:2" ht="31.5">
      <c r="A17" s="8" t="s">
        <v>8</v>
      </c>
      <c r="B17" s="27">
        <f>B16/B7</f>
        <v>0.9694602532838293</v>
      </c>
    </row>
    <row r="19" s="20" customFormat="1" ht="15.75">
      <c r="A19" s="19" t="s">
        <v>9</v>
      </c>
    </row>
    <row r="21" spans="1:2" ht="15.75">
      <c r="A21" s="7" t="s">
        <v>6</v>
      </c>
      <c r="B21" s="3" t="str">
        <f>$B$6</f>
        <v>2014 год</v>
      </c>
    </row>
    <row r="22" spans="1:2" ht="31.5">
      <c r="A22" s="8" t="s">
        <v>7</v>
      </c>
      <c r="B22" s="26">
        <f>B10</f>
        <v>704114.0059164406</v>
      </c>
    </row>
    <row r="23" spans="1:2" ht="31.5">
      <c r="A23" s="8" t="s">
        <v>8</v>
      </c>
      <c r="B23" s="27">
        <f>B22/B7</f>
        <v>0.024370965426793168</v>
      </c>
    </row>
    <row r="25" s="20" customFormat="1" ht="15.75">
      <c r="A25" s="19" t="s">
        <v>10</v>
      </c>
    </row>
    <row r="27" spans="1:2" ht="15.75">
      <c r="A27" s="9" t="s">
        <v>11</v>
      </c>
      <c r="B27" s="3" t="str">
        <f>$B$6</f>
        <v>2014 год</v>
      </c>
    </row>
    <row r="28" spans="1:3" ht="15.75">
      <c r="A28" s="10" t="s">
        <v>12</v>
      </c>
      <c r="B28" s="28">
        <f>'[3]Лист1'!C6</f>
        <v>0.2629345535260905</v>
      </c>
      <c r="C28" s="21"/>
    </row>
    <row r="29" spans="1:3" ht="15.75">
      <c r="A29" s="11" t="s">
        <v>13</v>
      </c>
      <c r="B29" s="29">
        <f>'[3]Лист1'!C7</f>
        <v>0.8264784063318493</v>
      </c>
      <c r="C29" s="21"/>
    </row>
    <row r="30" spans="1:3" ht="31.5">
      <c r="A30" s="12" t="s">
        <v>14</v>
      </c>
      <c r="B30" s="29">
        <f>'[3]Лист1'!C8</f>
        <v>0.032616487693834816</v>
      </c>
      <c r="C30" s="21"/>
    </row>
    <row r="31" spans="1:3" ht="15.75">
      <c r="A31" s="11" t="s">
        <v>15</v>
      </c>
      <c r="B31" s="29">
        <f>'[3]Лист1'!C9</f>
        <v>0.14090510597431583</v>
      </c>
      <c r="C31" s="21"/>
    </row>
    <row r="32" spans="1:3" ht="15.75">
      <c r="A32" s="10" t="s">
        <v>16</v>
      </c>
      <c r="B32" s="28">
        <f>'[3]Лист1'!C10</f>
        <v>0.32956687546461144</v>
      </c>
      <c r="C32" s="21"/>
    </row>
    <row r="33" spans="1:3" ht="15.75">
      <c r="A33" s="10" t="s">
        <v>17</v>
      </c>
      <c r="B33" s="28">
        <f>'[3]Лист1'!C11</f>
        <v>0.18050757708055984</v>
      </c>
      <c r="C33" s="21"/>
    </row>
    <row r="34" spans="1:3" ht="15.75">
      <c r="A34" s="10" t="s">
        <v>18</v>
      </c>
      <c r="B34" s="28">
        <f>'[3]Лист1'!C12</f>
        <v>0.05388735971310277</v>
      </c>
      <c r="C34" s="21"/>
    </row>
    <row r="35" spans="1:3" ht="15.75">
      <c r="A35" s="10" t="s">
        <v>19</v>
      </c>
      <c r="B35" s="28">
        <f>'[3]Лист1'!C13</f>
        <v>0</v>
      </c>
      <c r="C35" s="21"/>
    </row>
    <row r="36" spans="1:3" ht="15.75">
      <c r="A36" s="10" t="s">
        <v>20</v>
      </c>
      <c r="B36" s="28">
        <f>'[3]Лист1'!C14</f>
        <v>0.11697889426121268</v>
      </c>
      <c r="C36" s="21"/>
    </row>
    <row r="37" spans="1:3" ht="15.75">
      <c r="A37" s="10" t="s">
        <v>21</v>
      </c>
      <c r="B37" s="28">
        <f>'[3]Лист1'!C15</f>
        <v>0.056124739954422596</v>
      </c>
      <c r="C37" s="21"/>
    </row>
    <row r="38" spans="1:3" ht="15.75">
      <c r="A38" s="11" t="s">
        <v>22</v>
      </c>
      <c r="B38" s="29">
        <f>'[3]Лист1'!C16</f>
        <v>0.28599499366468034</v>
      </c>
      <c r="C38" s="21"/>
    </row>
    <row r="39" spans="1:3" ht="15.75">
      <c r="A39" s="11" t="s">
        <v>23</v>
      </c>
      <c r="B39" s="29">
        <f>'[3]Лист1'!C17</f>
        <v>0.07407575596100975</v>
      </c>
      <c r="C39" s="21"/>
    </row>
    <row r="40" spans="1:3" ht="15.75">
      <c r="A40" s="11" t="s">
        <v>24</v>
      </c>
      <c r="B40" s="29">
        <f>'[3]Лист1'!C18</f>
        <v>0.18722699344979016</v>
      </c>
      <c r="C40" s="21"/>
    </row>
    <row r="42" s="20" customFormat="1" ht="15.75">
      <c r="A42" s="19" t="s">
        <v>25</v>
      </c>
    </row>
    <row r="44" spans="1:3" ht="15.75">
      <c r="A44" s="3" t="s">
        <v>11</v>
      </c>
      <c r="B44" s="3" t="str">
        <f>$B$6</f>
        <v>2014 год</v>
      </c>
      <c r="C44" s="16"/>
    </row>
    <row r="45" spans="1:3" ht="15.75">
      <c r="A45" s="13" t="s">
        <v>26</v>
      </c>
      <c r="B45" s="33">
        <f>'[2]Лист1'!$M$8</f>
        <v>-0.6164926850989394</v>
      </c>
      <c r="C45" s="36"/>
    </row>
    <row r="46" spans="1:3" ht="15.75">
      <c r="A46" s="13" t="s">
        <v>27</v>
      </c>
      <c r="B46" s="33">
        <f>'[2]Лист1'!$M$9</f>
        <v>-0.16618849723089185</v>
      </c>
      <c r="C46" s="35"/>
    </row>
    <row r="47" spans="1:3" ht="15.75">
      <c r="A47" s="13" t="s">
        <v>28</v>
      </c>
      <c r="B47" s="33">
        <f>'[2]Лист1'!$M$10</f>
        <v>-0.1585723442063546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2014 год</v>
      </c>
    </row>
    <row r="53" spans="1:4" ht="15.75" customHeight="1">
      <c r="A53" s="14" t="s">
        <v>30</v>
      </c>
      <c r="B53" s="23">
        <f>'[2]Лист1'!$M$15</f>
        <v>7.097098842367345</v>
      </c>
      <c r="D53" s="15"/>
    </row>
    <row r="54" spans="1:4" ht="31.5">
      <c r="A54" s="14" t="s">
        <v>31</v>
      </c>
      <c r="B54" s="23">
        <f>'[2]Лист1'!$M$16</f>
        <v>3.165483592965388</v>
      </c>
      <c r="D54" s="15"/>
    </row>
    <row r="55" spans="1:2" ht="15.75">
      <c r="A55" s="14" t="s">
        <v>32</v>
      </c>
      <c r="B55" s="32">
        <f>'[2]Лист1'!$M$17</f>
        <v>176.982142360602</v>
      </c>
    </row>
    <row r="57" s="20" customFormat="1" ht="15.75">
      <c r="A57" s="19" t="s">
        <v>33</v>
      </c>
    </row>
    <row r="59" spans="1:3" ht="15.75">
      <c r="A59" s="3" t="s">
        <v>34</v>
      </c>
      <c r="B59" s="3" t="s">
        <v>35</v>
      </c>
      <c r="C59" s="3" t="s">
        <v>36</v>
      </c>
    </row>
    <row r="60" spans="1:3" ht="15.75">
      <c r="A60" s="13" t="s">
        <v>60</v>
      </c>
      <c r="B60" s="25">
        <v>6955530.01346361</v>
      </c>
      <c r="C60" s="37">
        <f>B61/B60*100</f>
        <v>111.74031513041307</v>
      </c>
    </row>
    <row r="61" spans="1:3" ht="15.75">
      <c r="A61" s="13" t="s">
        <v>63</v>
      </c>
      <c r="B61" s="25">
        <f>'[4]12 Прибыли и убытки'!$AG$11</f>
        <v>7772131.1560347</v>
      </c>
      <c r="C61" s="38"/>
    </row>
    <row r="63" s="20" customFormat="1" ht="15.75">
      <c r="A63" s="19" t="s">
        <v>37</v>
      </c>
    </row>
    <row r="65" spans="1:3" ht="15.75">
      <c r="A65" s="3" t="s">
        <v>34</v>
      </c>
      <c r="B65" s="3" t="s">
        <v>35</v>
      </c>
      <c r="C65" s="3" t="s">
        <v>36</v>
      </c>
    </row>
    <row r="66" spans="1:3" ht="15.75">
      <c r="A66" s="13" t="str">
        <f>A60</f>
        <v>3-й кв 2014 г.</v>
      </c>
      <c r="B66" s="25">
        <v>5451575.807</v>
      </c>
      <c r="C66" s="37">
        <f>B67/B66*100</f>
        <v>133.0205707070708</v>
      </c>
    </row>
    <row r="67" spans="1:3" ht="15.75">
      <c r="A67" s="13" t="str">
        <f>A61</f>
        <v>4-й кв 2014 г.</v>
      </c>
      <c r="B67" s="25">
        <f>'[4]12 Прибыли и убытки'!$AG$18*-1</f>
        <v>7251717.251</v>
      </c>
      <c r="C67" s="38"/>
    </row>
    <row r="69" s="20" customFormat="1" ht="15.75">
      <c r="A69" s="19" t="s">
        <v>44</v>
      </c>
    </row>
    <row r="70" ht="15.75">
      <c r="C70" s="31"/>
    </row>
    <row r="71" spans="1:3" ht="15.75" customHeight="1">
      <c r="A71" s="3" t="s">
        <v>11</v>
      </c>
      <c r="B71" s="3" t="s">
        <v>64</v>
      </c>
      <c r="C71" s="16"/>
    </row>
    <row r="72" spans="1:3" ht="15.75" customHeight="1">
      <c r="A72" s="14" t="s">
        <v>38</v>
      </c>
      <c r="B72" s="25">
        <f>'[5]4.Баланс ээ'!$I$11</f>
        <v>10006.697311580017</v>
      </c>
      <c r="C72" s="17"/>
    </row>
    <row r="73" spans="1:3" ht="15.75" customHeight="1">
      <c r="A73" s="14" t="s">
        <v>39</v>
      </c>
      <c r="B73" s="25">
        <f>'[5]4.Баланс ээ'!$I$21</f>
        <v>8133.655298444732</v>
      </c>
      <c r="C73" s="18"/>
    </row>
    <row r="74" spans="1:3" ht="15.75" customHeight="1">
      <c r="A74" s="14" t="s">
        <v>40</v>
      </c>
      <c r="B74" s="25">
        <f>'[5]3.Программа реализации'!$I$176</f>
        <v>7037.952032</v>
      </c>
      <c r="C74" s="18"/>
    </row>
    <row r="75" spans="1:3" ht="15.75">
      <c r="A75" s="14" t="s">
        <v>41</v>
      </c>
      <c r="B75" s="30">
        <f>B77/B74/10</f>
        <v>108.73361667480394</v>
      </c>
      <c r="C75" s="18"/>
    </row>
    <row r="76" spans="1:3" ht="15.75">
      <c r="A76" s="14" t="s">
        <v>42</v>
      </c>
      <c r="B76" s="23">
        <f>'[5]4.Баланс ээ'!$I$30</f>
        <v>0.1251517772875594</v>
      </c>
      <c r="C76" s="18"/>
    </row>
    <row r="77" spans="1:3" ht="15.75">
      <c r="A77" s="14" t="s">
        <v>45</v>
      </c>
      <c r="B77" s="25">
        <f>'[5]8.ОФР'!$I$13</f>
        <v>7652619.784231455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57</v>
      </c>
      <c r="C3" s="22">
        <v>490</v>
      </c>
      <c r="E3">
        <v>11996416</v>
      </c>
      <c r="H3">
        <v>16724093</v>
      </c>
    </row>
    <row r="5" spans="2:8" ht="12.75">
      <c r="B5" t="s">
        <v>56</v>
      </c>
      <c r="C5" s="22">
        <v>590</v>
      </c>
      <c r="E5">
        <v>16799443</v>
      </c>
      <c r="H5">
        <v>17138349</v>
      </c>
    </row>
    <row r="6" spans="2:8" ht="12.75">
      <c r="B6" t="s">
        <v>54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53</v>
      </c>
    </row>
    <row r="12" spans="2:8" ht="12.75">
      <c r="B12" t="s">
        <v>54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57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55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48</v>
      </c>
      <c r="E20" t="s">
        <v>49</v>
      </c>
    </row>
    <row r="21" ht="12.75">
      <c r="C21" s="22"/>
    </row>
    <row r="22" ht="12.75">
      <c r="C22" s="22"/>
    </row>
    <row r="23" spans="2:5" ht="12.75">
      <c r="B23" t="s">
        <v>50</v>
      </c>
      <c r="C23" s="22">
        <v>230</v>
      </c>
      <c r="D23">
        <v>465589</v>
      </c>
      <c r="E23">
        <v>351114</v>
      </c>
    </row>
    <row r="24" spans="2:5" ht="12.75">
      <c r="B24" t="s">
        <v>47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51</v>
      </c>
      <c r="C27" s="22"/>
      <c r="D27" s="22"/>
      <c r="E27">
        <v>23464348.37831768</v>
      </c>
    </row>
    <row r="28" spans="2:5" ht="12.75">
      <c r="B28" t="s">
        <v>58</v>
      </c>
      <c r="C28" s="22"/>
      <c r="E28">
        <v>0.18</v>
      </c>
    </row>
    <row r="29" ht="12.75">
      <c r="C29" s="22"/>
    </row>
    <row r="30" spans="2:7" ht="12.75">
      <c r="B30" t="s">
        <v>52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2013-04-11T05:34:37Z</cp:lastPrinted>
  <dcterms:created xsi:type="dcterms:W3CDTF">2010-06-18T04:55:37Z</dcterms:created>
  <dcterms:modified xsi:type="dcterms:W3CDTF">2015-04-02T10:40:51Z</dcterms:modified>
  <cp:category/>
  <cp:version/>
  <cp:contentType/>
  <cp:contentStatus/>
</cp:coreProperties>
</file>