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3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<sst xmlns="http://schemas.openxmlformats.org/spreadsheetml/2006/main" count="63" uniqueCount="52">
  <si>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</si>
  <si>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</si>
  <si>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</si>
  <si>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</si>
  <si>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</si>
  <si>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</si>
  <si>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</si>
  <si>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</si>
  <si>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</si>
  <si>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</si>
  <si>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</si>
  <si>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</si>
  <si>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</si>
  <si>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</si>
  <si>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</si>
  <si>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</si>
  <si>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</si>
  <si>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</si>
  <si>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</si>
  <si>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</si>
  <si>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</si>
  <si>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</si>
  <si>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</si>
  <si>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</si>
  <si>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</si>
  <si>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</si>
  <si>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</si>
  <si>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</si>
  <si>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</si>
  <si>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</si>
  <si>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</si>
  <si>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</si>
  <si>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</si>
  <si>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</si>
  <si>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</si>
  <si>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</si>
  <si>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</si>
  <si>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</si>
  <si>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</si>
  <si>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</si>
  <si>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</si>
  <si>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</si>
  <si>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</si>
  <si>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</si>
  <si>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</si>
  <si>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</si>
  <si>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</si>
  <si>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3-й кв 2015 г.</t>
  </si>
  <si>
    <t>Основные финансовые показатели ПАО «МРСК Юга»  
за 2015 год.</t>
  </si>
  <si>
    <t>2015 год</t>
  </si>
  <si>
    <t>1 кв. 2016</t>
  </si>
  <si>
    <t>4-й кв 2015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</si>
</sst>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5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%202015\&#1054;&#1090;&#1095;&#1105;&#1090;_4&#1082;&#1074;_&#1052;&#1056;&#1057;&#1050;%20&#1070;&#1075;&#1072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0;&#1056;&#1052;%20&#1041;&#1080;&#1079;&#1085;&#1077;&#1089;-&#1087;&#1083;&#1072;&#1085;&#1072;%20&#1052;&#1056;&#1057;&#1050;%20&#1070;&#1075;&#1072;%20&#1085;&#1072;%202016-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4%20&#1082;&#1074;%202015%20&#1075;&#1086;&#1076;&#107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4%20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14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</sheetNames>
    <sheetDataSet>
      <sheetData sheetId="5">
        <row r="26">
          <cell r="T26">
            <v>-0.06831490875593882</v>
          </cell>
        </row>
        <row r="35">
          <cell r="T35">
            <v>0.01141530433807677</v>
          </cell>
        </row>
        <row r="55">
          <cell r="T55">
            <v>116.64441975247705</v>
          </cell>
        </row>
      </sheetData>
      <sheetData sheetId="11">
        <row r="13">
          <cell r="T13">
            <v>29675051.179872327</v>
          </cell>
        </row>
        <row r="14">
          <cell r="T14">
            <v>499599.54728288134</v>
          </cell>
        </row>
        <row r="16">
          <cell r="T16">
            <v>190382.665</v>
          </cell>
        </row>
        <row r="67">
          <cell r="T67">
            <v>149574.54444520042</v>
          </cell>
        </row>
      </sheetData>
      <sheetData sheetId="15">
        <row r="79">
          <cell r="T79">
            <v>43011916.775398225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  <sheetName val="Лист1"/>
    </sheetNames>
    <sheetDataSet>
      <sheetData sheetId="6">
        <row r="176">
          <cell r="I176">
            <v>6933.430915000001</v>
          </cell>
        </row>
      </sheetData>
      <sheetData sheetId="7">
        <row r="11">
          <cell r="I11">
            <v>9934.560081</v>
          </cell>
        </row>
        <row r="21">
          <cell r="I21">
            <v>8033.436258</v>
          </cell>
        </row>
        <row r="30">
          <cell r="I30">
            <v>0.1277171387248219</v>
          </cell>
        </row>
      </sheetData>
      <sheetData sheetId="11">
        <row r="13">
          <cell r="I13">
            <v>8066111.119381068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0.28974212925403875</v>
          </cell>
        </row>
        <row r="7">
          <cell r="C7">
            <v>0.8539827447311349</v>
          </cell>
        </row>
        <row r="8">
          <cell r="C8">
            <v>0.031024610055826084</v>
          </cell>
        </row>
        <row r="9">
          <cell r="C9">
            <v>0.045946695774828746</v>
          </cell>
        </row>
        <row r="10">
          <cell r="C10">
            <v>0.338776274076759</v>
          </cell>
        </row>
        <row r="11">
          <cell r="C11">
            <v>0.19608468649016975</v>
          </cell>
        </row>
        <row r="12">
          <cell r="C12">
            <v>0.058693209950161626</v>
          </cell>
        </row>
        <row r="13">
          <cell r="C13">
            <v>0</v>
          </cell>
        </row>
        <row r="14">
          <cell r="C14">
            <v>0.1112548005072927</v>
          </cell>
        </row>
        <row r="15">
          <cell r="C15">
            <v>0.0546790176172911</v>
          </cell>
        </row>
        <row r="16">
          <cell r="C16">
            <v>0.5938718405965739</v>
          </cell>
        </row>
        <row r="17">
          <cell r="C17">
            <v>0.06956349615635757</v>
          </cell>
        </row>
        <row r="18">
          <cell r="C18">
            <v>0.2211306166208065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N15">
            <v>7.157738379059404</v>
          </cell>
        </row>
        <row r="16">
          <cell r="N16">
            <v>4.513177379929487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3"/>
    </row>
    <row r="2" spans="1:2" ht="48.75" customHeight="1">
      <c r="A2" s="38" t="s">
        <v>48</v>
      </c>
      <c r="B2" s="38"/>
    </row>
    <row r="4" s="20" customFormat="1" ht="15.75">
      <c r="A4" s="19" t="s">
        <v>0</v>
      </c>
    </row>
    <row r="6" spans="1:2" ht="15.75">
      <c r="A6" s="2" t="s">
        <v>1</v>
      </c>
      <c r="B6" s="3" t="s">
        <v>49</v>
      </c>
    </row>
    <row r="7" spans="1:2" ht="15.75">
      <c r="A7" s="4" t="s">
        <v>2</v>
      </c>
      <c r="B7" s="24">
        <f>B8+B11</f>
        <v>30365033.392155208</v>
      </c>
    </row>
    <row r="8" spans="1:2" ht="15.75">
      <c r="A8" s="5" t="s">
        <v>3</v>
      </c>
      <c r="B8" s="24">
        <f>B9+B10</f>
        <v>30174650.72715521</v>
      </c>
    </row>
    <row r="9" spans="1:2" ht="15.75">
      <c r="A9" s="6" t="s">
        <v>44</v>
      </c>
      <c r="B9" s="24">
        <f>'[1]8.ОФР'!$T$13</f>
        <v>29675051.179872327</v>
      </c>
    </row>
    <row r="10" spans="1:2" ht="15.75">
      <c r="A10" s="6" t="s">
        <v>4</v>
      </c>
      <c r="B10" s="24">
        <f>'[1]8.ОФР'!$T$14</f>
        <v>499599.54728288134</v>
      </c>
    </row>
    <row r="11" spans="1:2" ht="15.75">
      <c r="A11" s="5" t="s">
        <v>41</v>
      </c>
      <c r="B11" s="24">
        <f>'[1]8.ОФР'!$T$16</f>
        <v>190382.665</v>
      </c>
    </row>
    <row r="13" s="20" customFormat="1" ht="15.75">
      <c r="A13" s="19" t="s">
        <v>5</v>
      </c>
    </row>
    <row r="15" spans="1:2" ht="15.75">
      <c r="A15" s="7" t="s">
        <v>6</v>
      </c>
      <c r="B15" s="3" t="str">
        <f>$B$6</f>
        <v>2015 год</v>
      </c>
    </row>
    <row r="16" spans="1:2" ht="31.5">
      <c r="A16" s="8" t="s">
        <v>7</v>
      </c>
      <c r="B16" s="25">
        <f>B9</f>
        <v>29675051.179872327</v>
      </c>
    </row>
    <row r="17" spans="1:2" ht="31.5">
      <c r="A17" s="8" t="s">
        <v>8</v>
      </c>
      <c r="B17" s="26">
        <f>B16/B7</f>
        <v>0.9772770804045571</v>
      </c>
    </row>
    <row r="19" s="20" customFormat="1" ht="15.75">
      <c r="A19" s="19" t="s">
        <v>9</v>
      </c>
    </row>
    <row r="21" spans="1:2" ht="15.75">
      <c r="A21" s="7" t="s">
        <v>6</v>
      </c>
      <c r="B21" s="3" t="str">
        <f>$B$6</f>
        <v>2015 год</v>
      </c>
    </row>
    <row r="22" spans="1:2" ht="31.5">
      <c r="A22" s="8" t="s">
        <v>7</v>
      </c>
      <c r="B22" s="25">
        <f>B10</f>
        <v>499599.54728288134</v>
      </c>
    </row>
    <row r="23" spans="1:2" ht="31.5">
      <c r="A23" s="8" t="s">
        <v>8</v>
      </c>
      <c r="B23" s="26">
        <f>B22/B7</f>
        <v>0.016453120298953884</v>
      </c>
    </row>
    <row r="25" s="20" customFormat="1" ht="15.75">
      <c r="A25" s="19" t="s">
        <v>10</v>
      </c>
    </row>
    <row r="27" spans="1:2" ht="15.75">
      <c r="A27" s="9" t="s">
        <v>11</v>
      </c>
      <c r="B27" s="3" t="str">
        <f>$B$6</f>
        <v>2015 год</v>
      </c>
    </row>
    <row r="28" spans="1:3" ht="15.75">
      <c r="A28" s="10" t="s">
        <v>12</v>
      </c>
      <c r="B28" s="27">
        <f>'[3]Лист1'!C6</f>
        <v>0.28974212925403875</v>
      </c>
      <c r="C28" s="21"/>
    </row>
    <row r="29" spans="1:3" ht="15.75">
      <c r="A29" s="11" t="s">
        <v>13</v>
      </c>
      <c r="B29" s="28">
        <f>'[3]Лист1'!C7</f>
        <v>0.8539827447311349</v>
      </c>
      <c r="C29" s="21"/>
    </row>
    <row r="30" spans="1:3" ht="31.5">
      <c r="A30" s="12" t="s">
        <v>14</v>
      </c>
      <c r="B30" s="28">
        <f>'[3]Лист1'!C8</f>
        <v>0.031024610055826084</v>
      </c>
      <c r="C30" s="21"/>
    </row>
    <row r="31" spans="1:3" ht="15.75">
      <c r="A31" s="11" t="s">
        <v>15</v>
      </c>
      <c r="B31" s="28">
        <f>'[3]Лист1'!C9</f>
        <v>0.045946695774828746</v>
      </c>
      <c r="C31" s="21"/>
    </row>
    <row r="32" spans="1:3" ht="15.75">
      <c r="A32" s="10" t="s">
        <v>16</v>
      </c>
      <c r="B32" s="27">
        <f>'[3]Лист1'!C10</f>
        <v>0.338776274076759</v>
      </c>
      <c r="C32" s="21"/>
    </row>
    <row r="33" spans="1:3" ht="15.75">
      <c r="A33" s="10" t="s">
        <v>17</v>
      </c>
      <c r="B33" s="27">
        <f>'[3]Лист1'!C11</f>
        <v>0.19608468649016975</v>
      </c>
      <c r="C33" s="21"/>
    </row>
    <row r="34" spans="1:3" ht="15.75">
      <c r="A34" s="10" t="s">
        <v>18</v>
      </c>
      <c r="B34" s="27">
        <f>'[3]Лист1'!C12</f>
        <v>0.058693209950161626</v>
      </c>
      <c r="C34" s="21"/>
    </row>
    <row r="35" spans="1:3" ht="15.75">
      <c r="A35" s="10" t="s">
        <v>19</v>
      </c>
      <c r="B35" s="27">
        <f>'[3]Лист1'!C13</f>
        <v>0</v>
      </c>
      <c r="C35" s="21"/>
    </row>
    <row r="36" spans="1:3" ht="15.75">
      <c r="A36" s="10" t="s">
        <v>20</v>
      </c>
      <c r="B36" s="27">
        <f>'[3]Лист1'!C14</f>
        <v>0.1112548005072927</v>
      </c>
      <c r="C36" s="21"/>
    </row>
    <row r="37" spans="1:3" ht="15.75">
      <c r="A37" s="10" t="s">
        <v>21</v>
      </c>
      <c r="B37" s="27">
        <f>'[3]Лист1'!C15</f>
        <v>0.0546790176172911</v>
      </c>
      <c r="C37" s="21"/>
    </row>
    <row r="38" spans="1:3" ht="15.75">
      <c r="A38" s="11" t="s">
        <v>22</v>
      </c>
      <c r="B38" s="28">
        <f>'[3]Лист1'!C16</f>
        <v>0.5938718405965739</v>
      </c>
      <c r="C38" s="21"/>
    </row>
    <row r="39" spans="1:3" ht="15.75">
      <c r="A39" s="11" t="s">
        <v>23</v>
      </c>
      <c r="B39" s="28">
        <f>'[3]Лист1'!C17</f>
        <v>0.06956349615635757</v>
      </c>
      <c r="C39" s="21"/>
    </row>
    <row r="40" spans="1:3" ht="15.75">
      <c r="A40" s="11" t="s">
        <v>24</v>
      </c>
      <c r="B40" s="28">
        <f>'[3]Лист1'!C18</f>
        <v>0.2211306166208065</v>
      </c>
      <c r="C40" s="21"/>
    </row>
    <row r="42" s="20" customFormat="1" ht="15.75">
      <c r="A42" s="19" t="s">
        <v>25</v>
      </c>
    </row>
    <row r="44" spans="1:3" ht="15.75">
      <c r="A44" s="3" t="s">
        <v>11</v>
      </c>
      <c r="B44" s="3" t="str">
        <f>$B$6</f>
        <v>2015 год</v>
      </c>
      <c r="C44" s="16"/>
    </row>
    <row r="45" spans="1:3" ht="15.75">
      <c r="A45" s="13" t="s">
        <v>26</v>
      </c>
      <c r="B45" s="32">
        <f>'[1]2.Оценочные показатели'!$T$26</f>
        <v>-0.06831490875593882</v>
      </c>
      <c r="C45" s="35"/>
    </row>
    <row r="46" spans="1:3" ht="15.75">
      <c r="A46" s="13" t="s">
        <v>27</v>
      </c>
      <c r="B46" s="32">
        <f>'[1]8.ОФР'!$T$67/'[1]12.Прогнозный баланс'!$T$79</f>
        <v>0.003477514039336034</v>
      </c>
      <c r="C46" s="34"/>
    </row>
    <row r="47" spans="1:3" ht="15.75">
      <c r="A47" s="13" t="s">
        <v>28</v>
      </c>
      <c r="B47" s="32">
        <f>'[1]2.Оценочные показатели'!$T$35</f>
        <v>0.01141530433807677</v>
      </c>
      <c r="C47" s="34"/>
    </row>
    <row r="48" ht="15.75">
      <c r="A48" s="33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2015 год</v>
      </c>
    </row>
    <row r="53" spans="1:4" ht="15.75" customHeight="1">
      <c r="A53" s="14" t="s">
        <v>30</v>
      </c>
      <c r="B53" s="22">
        <f>'[4]Лист1'!$N$15</f>
        <v>7.157738379059404</v>
      </c>
      <c r="D53" s="15"/>
    </row>
    <row r="54" spans="1:4" ht="31.5">
      <c r="A54" s="14" t="s">
        <v>31</v>
      </c>
      <c r="B54" s="22">
        <f>'[4]Лист1'!$N$16</f>
        <v>4.513177379929487</v>
      </c>
      <c r="D54" s="15"/>
    </row>
    <row r="55" spans="1:2" ht="15.75">
      <c r="A55" s="14" t="s">
        <v>46</v>
      </c>
      <c r="B55" s="31">
        <f>'[1]2.Оценочные показатели'!$T$55</f>
        <v>116.64441975247705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47</v>
      </c>
      <c r="B60" s="24">
        <v>7573610.450701549</v>
      </c>
      <c r="C60" s="36">
        <f>B61/B60*100</f>
        <v>111.29783156882694</v>
      </c>
    </row>
    <row r="61" spans="1:3" ht="15.75">
      <c r="A61" s="13" t="s">
        <v>51</v>
      </c>
      <c r="B61" s="24">
        <v>8429264.203100884</v>
      </c>
      <c r="C61" s="37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">
        <v>47</v>
      </c>
      <c r="B66" s="24">
        <v>5718402.456</v>
      </c>
      <c r="C66" s="36">
        <f>B67/B66*100</f>
        <v>129.71638991965347</v>
      </c>
    </row>
    <row r="67" spans="1:3" ht="15.75">
      <c r="A67" s="13" t="s">
        <v>51</v>
      </c>
      <c r="B67" s="24">
        <v>7417705.227</v>
      </c>
      <c r="C67" s="37"/>
    </row>
    <row r="69" s="20" customFormat="1" ht="15.75">
      <c r="A69" s="19" t="s">
        <v>42</v>
      </c>
    </row>
    <row r="70" ht="15.75">
      <c r="C70" s="30"/>
    </row>
    <row r="71" spans="1:3" ht="15.75" customHeight="1">
      <c r="A71" s="3" t="s">
        <v>11</v>
      </c>
      <c r="B71" s="3" t="s">
        <v>50</v>
      </c>
      <c r="C71" s="16"/>
    </row>
    <row r="72" spans="1:3" ht="15.75" customHeight="1">
      <c r="A72" s="14" t="s">
        <v>37</v>
      </c>
      <c r="B72" s="24">
        <f>'[2]4.Баланс ээ'!$I$11</f>
        <v>9934.560081</v>
      </c>
      <c r="C72" s="17"/>
    </row>
    <row r="73" spans="1:3" ht="15.75" customHeight="1">
      <c r="A73" s="14" t="s">
        <v>45</v>
      </c>
      <c r="B73" s="24">
        <f>'[2]4.Баланс ээ'!$I$21</f>
        <v>8033.436258</v>
      </c>
      <c r="C73" s="18"/>
    </row>
    <row r="74" spans="1:3" ht="15.75" customHeight="1">
      <c r="A74" s="14" t="s">
        <v>38</v>
      </c>
      <c r="B74" s="24">
        <f>'[2]3.Программа реализации'!$I$176</f>
        <v>6933.430915000001</v>
      </c>
      <c r="C74" s="18"/>
    </row>
    <row r="75" spans="1:3" ht="15.75">
      <c r="A75" s="14" t="s">
        <v>39</v>
      </c>
      <c r="B75" s="29">
        <f>B77/B74/10</f>
        <v>116.33650379252488</v>
      </c>
      <c r="C75" s="18"/>
    </row>
    <row r="76" spans="1:3" ht="15.75">
      <c r="A76" s="14" t="s">
        <v>40</v>
      </c>
      <c r="B76" s="22">
        <f>'[2]4.Баланс ээ'!$I$30</f>
        <v>0.1277171387248219</v>
      </c>
      <c r="C76" s="18"/>
    </row>
    <row r="77" spans="1:3" ht="15.75">
      <c r="A77" s="14" t="s">
        <v>43</v>
      </c>
      <c r="B77" s="24">
        <f>'[2]8.ОФР'!$I$13</f>
        <v>8066111.119381068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2016-03-22T08:57:01Z</cp:lastPrinted>
  <dcterms:created xsi:type="dcterms:W3CDTF">2010-06-18T04:55:37Z</dcterms:created>
  <dcterms:modified xsi:type="dcterms:W3CDTF">2016-03-23T14:07:38Z</dcterms:modified>
  <cp:category/>
  <cp:version/>
  <cp:contentType/>
  <cp:contentStatus/>
</cp:coreProperties>
</file>